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faella_rotiroti\Google Drive\Materiale Pennetta FESR\DECRETI E DGR BANDI POR FESR 14-20\ASSE 6\16.1.1 VALORIZZAZIONE E MESSE IN RETE PATRIMONIO CULTURALE\"/>
    </mc:Choice>
  </mc:AlternateContent>
  <bookViews>
    <workbookView xWindow="120" yWindow="165" windowWidth="24915" windowHeight="11505"/>
  </bookViews>
  <sheets>
    <sheet name="Foglio2" sheetId="2" r:id="rId1"/>
  </sheets>
  <definedNames>
    <definedName name="_xlnm.Print_Area" localSheetId="0">Foglio2!$C$2:$R$21</definedName>
  </definedNames>
  <calcPr calcId="162913"/>
</workbook>
</file>

<file path=xl/calcChain.xml><?xml version="1.0" encoding="utf-8"?>
<calcChain xmlns="http://schemas.openxmlformats.org/spreadsheetml/2006/main">
  <c r="I16" i="2" l="1"/>
  <c r="J16" i="2"/>
  <c r="K16" i="2"/>
  <c r="L16" i="2"/>
  <c r="M16" i="2"/>
  <c r="N16" i="2"/>
  <c r="O16" i="2"/>
  <c r="P16" i="2"/>
  <c r="Q16" i="2"/>
  <c r="R16" i="2" l="1"/>
  <c r="Q24" i="2"/>
  <c r="P24" i="2"/>
  <c r="O24" i="2"/>
  <c r="N24" i="2"/>
  <c r="M24" i="2"/>
  <c r="L24" i="2"/>
  <c r="K24" i="2"/>
  <c r="J24" i="2"/>
  <c r="I24" i="2"/>
  <c r="O20" i="2"/>
  <c r="P20" i="2"/>
  <c r="Q20" i="2"/>
  <c r="O4" i="2"/>
  <c r="P4" i="2"/>
  <c r="Q4" i="2"/>
  <c r="O5" i="2"/>
  <c r="P5" i="2"/>
  <c r="Q5" i="2"/>
  <c r="O6" i="2"/>
  <c r="P6" i="2"/>
  <c r="Q6" i="2"/>
  <c r="O7" i="2"/>
  <c r="P7" i="2"/>
  <c r="Q7" i="2"/>
  <c r="O8" i="2"/>
  <c r="P8" i="2"/>
  <c r="Q8" i="2"/>
  <c r="O19" i="2"/>
  <c r="P19" i="2"/>
  <c r="Q19" i="2"/>
  <c r="O10" i="2"/>
  <c r="P10" i="2"/>
  <c r="Q10" i="2"/>
  <c r="O11" i="2"/>
  <c r="P11" i="2"/>
  <c r="Q11" i="2"/>
  <c r="O12" i="2"/>
  <c r="P12" i="2"/>
  <c r="Q12" i="2"/>
  <c r="O13" i="2"/>
  <c r="P13" i="2"/>
  <c r="Q13" i="2"/>
  <c r="O14" i="2"/>
  <c r="P14" i="2"/>
  <c r="Q14" i="2"/>
  <c r="O15" i="2"/>
  <c r="P15" i="2"/>
  <c r="Q15" i="2"/>
  <c r="O17" i="2"/>
  <c r="P17" i="2"/>
  <c r="Q17" i="2"/>
  <c r="O18" i="2"/>
  <c r="P18" i="2"/>
  <c r="Q18" i="2"/>
  <c r="Q9" i="2"/>
  <c r="P9" i="2"/>
  <c r="O9" i="2"/>
  <c r="G21" i="2"/>
  <c r="G26" i="2" s="1"/>
  <c r="L20" i="2"/>
  <c r="M20" i="2"/>
  <c r="N20" i="2"/>
  <c r="F21" i="2"/>
  <c r="F26" i="2" s="1"/>
  <c r="I20" i="2"/>
  <c r="J20" i="2"/>
  <c r="K20" i="2"/>
  <c r="H21" i="2"/>
  <c r="H26" i="2" s="1"/>
  <c r="L19" i="2"/>
  <c r="M19" i="2"/>
  <c r="N19" i="2"/>
  <c r="I19" i="2"/>
  <c r="J19" i="2"/>
  <c r="K19" i="2"/>
  <c r="L18" i="2"/>
  <c r="M18" i="2"/>
  <c r="N18" i="2"/>
  <c r="I18" i="2"/>
  <c r="J18" i="2"/>
  <c r="K18" i="2"/>
  <c r="L17" i="2"/>
  <c r="M17" i="2"/>
  <c r="N17" i="2"/>
  <c r="I17" i="2"/>
  <c r="J17" i="2"/>
  <c r="K17" i="2"/>
  <c r="L15" i="2"/>
  <c r="M15" i="2"/>
  <c r="N15" i="2"/>
  <c r="I15" i="2"/>
  <c r="J15" i="2"/>
  <c r="K15" i="2"/>
  <c r="L14" i="2"/>
  <c r="M14" i="2"/>
  <c r="N14" i="2"/>
  <c r="I14" i="2"/>
  <c r="J14" i="2"/>
  <c r="K14" i="2"/>
  <c r="L13" i="2"/>
  <c r="M13" i="2"/>
  <c r="N13" i="2"/>
  <c r="I13" i="2"/>
  <c r="J13" i="2"/>
  <c r="K13" i="2"/>
  <c r="L10" i="2"/>
  <c r="M10" i="2"/>
  <c r="N10" i="2"/>
  <c r="I10" i="2"/>
  <c r="J10" i="2"/>
  <c r="K10" i="2"/>
  <c r="R18" i="2" l="1"/>
  <c r="R10" i="2"/>
  <c r="R13" i="2"/>
  <c r="R14" i="2"/>
  <c r="R15" i="2"/>
  <c r="R19" i="2"/>
  <c r="R20" i="2"/>
  <c r="R24" i="2"/>
  <c r="P21" i="2"/>
  <c r="P26" i="2" s="1"/>
  <c r="Q21" i="2"/>
  <c r="Q26" i="2" s="1"/>
  <c r="O21" i="2"/>
  <c r="O26" i="2" s="1"/>
  <c r="R17" i="2"/>
  <c r="I11" i="2" l="1"/>
  <c r="J11" i="2"/>
  <c r="K11" i="2"/>
  <c r="L11" i="2"/>
  <c r="M11" i="2"/>
  <c r="N11" i="2"/>
  <c r="R11" i="2" l="1"/>
  <c r="I12" i="2"/>
  <c r="J12" i="2"/>
  <c r="K12" i="2"/>
  <c r="L12" i="2"/>
  <c r="M12" i="2"/>
  <c r="N12" i="2"/>
  <c r="I5" i="2"/>
  <c r="J5" i="2"/>
  <c r="K5" i="2"/>
  <c r="L5" i="2"/>
  <c r="M5" i="2"/>
  <c r="N5" i="2"/>
  <c r="I6" i="2"/>
  <c r="J6" i="2"/>
  <c r="K6" i="2"/>
  <c r="L6" i="2"/>
  <c r="M6" i="2"/>
  <c r="N6" i="2"/>
  <c r="I7" i="2"/>
  <c r="J7" i="2"/>
  <c r="K7" i="2"/>
  <c r="L7" i="2"/>
  <c r="M7" i="2"/>
  <c r="N7" i="2"/>
  <c r="I8" i="2"/>
  <c r="J8" i="2"/>
  <c r="K8" i="2"/>
  <c r="L8" i="2"/>
  <c r="M8" i="2"/>
  <c r="N8" i="2"/>
  <c r="I9" i="2"/>
  <c r="J9" i="2"/>
  <c r="K9" i="2"/>
  <c r="L9" i="2"/>
  <c r="M9" i="2"/>
  <c r="N9" i="2"/>
  <c r="M4" i="2"/>
  <c r="M21" i="2" s="1"/>
  <c r="M26" i="2" s="1"/>
  <c r="N4" i="2"/>
  <c r="N21" i="2" s="1"/>
  <c r="N26" i="2" s="1"/>
  <c r="L4" i="2"/>
  <c r="K4" i="2"/>
  <c r="J4" i="2"/>
  <c r="I4" i="2"/>
  <c r="K21" i="2" l="1"/>
  <c r="K26" i="2" s="1"/>
  <c r="R4" i="2"/>
  <c r="I21" i="2"/>
  <c r="I26" i="2" s="1"/>
  <c r="J21" i="2"/>
  <c r="J26" i="2" s="1"/>
  <c r="L21" i="2"/>
  <c r="L26" i="2" s="1"/>
  <c r="R9" i="2"/>
  <c r="R8" i="2"/>
  <c r="R7" i="2"/>
  <c r="R6" i="2"/>
  <c r="R5" i="2"/>
  <c r="R12" i="2"/>
  <c r="R21" i="2" l="1"/>
  <c r="R26" i="2" s="1"/>
</calcChain>
</file>

<file path=xl/sharedStrings.xml><?xml version="1.0" encoding="utf-8"?>
<sst xmlns="http://schemas.openxmlformats.org/spreadsheetml/2006/main" count="108" uniqueCount="93">
  <si>
    <t>Accordo sottoscritto- Repertorio</t>
  </si>
  <si>
    <t>Comune</t>
  </si>
  <si>
    <t>Importo annualità 2018 da Accordo</t>
  </si>
  <si>
    <t>Intervento - D.G.R. 1185/2016</t>
  </si>
  <si>
    <t>prot. 991986 del 05/10/2017</t>
  </si>
  <si>
    <t>TOTALI</t>
  </si>
  <si>
    <t>ALLEGATO 1</t>
  </si>
  <si>
    <t>Ripartizione Capitolo 2050320022 Annualità 2018- 35%</t>
  </si>
  <si>
    <t>Ripartizione Capitolo 2050320023 Annualità 2018- 15%</t>
  </si>
  <si>
    <t>San Benedetto del Tronto</t>
  </si>
  <si>
    <t>prot. 1178181 del 23/11/2017</t>
  </si>
  <si>
    <t>Recupero della Villa Marittima di età romana</t>
  </si>
  <si>
    <t>Realizzazione nuovo percorso espositivo Museo Ittico.</t>
  </si>
  <si>
    <t>Acquaviva Picena</t>
  </si>
  <si>
    <t>prot. 199998 del 20/02/2018</t>
  </si>
  <si>
    <t>Sirolo</t>
  </si>
  <si>
    <t>prot. 1118741 del 07/11/2017</t>
  </si>
  <si>
    <t>Pergola</t>
  </si>
  <si>
    <t>prot. 250041 del 06/03/2018</t>
  </si>
  <si>
    <t>Rifunzionalizzazione e gestione del Museo dei Bronzi di Cartoceto.</t>
  </si>
  <si>
    <t>Fermo</t>
  </si>
  <si>
    <t>prot. 1125327 del 09/11/2017</t>
  </si>
  <si>
    <t>Amandola</t>
  </si>
  <si>
    <t>Spinetoli</t>
  </si>
  <si>
    <t>prot. 1212553 del 4/12/2017</t>
  </si>
  <si>
    <t>Adeguamento funzionale per allestimento Museo della Civiltà contadina</t>
  </si>
  <si>
    <t xml:space="preserve"> prot. 838482 del 25/11/2016</t>
  </si>
  <si>
    <t>Porto Recanati</t>
  </si>
  <si>
    <t>Monteprandone</t>
  </si>
  <si>
    <t>prot. 801723 del 16/08/2017</t>
  </si>
  <si>
    <t>Macerata</t>
  </si>
  <si>
    <t>Lavori in avanzato stato attuativo</t>
  </si>
  <si>
    <t>prot. 1186931 del 27/11/2017</t>
  </si>
  <si>
    <t>Valorizzazione della tradizione lirica marchigiana presso lo Sferisterio e dei beni monumentali ad esso collegati.</t>
  </si>
  <si>
    <t>Recanati</t>
  </si>
  <si>
    <t>prot. 0156879 del 08/02/2018</t>
  </si>
  <si>
    <t>Castelfidardo</t>
  </si>
  <si>
    <t>prot. 1222143 del 6/12/2017</t>
  </si>
  <si>
    <t>Urbino</t>
  </si>
  <si>
    <t>Urbania</t>
  </si>
  <si>
    <t xml:space="preserve"> prot.1188123 del 27/11/2017</t>
  </si>
  <si>
    <t>Restauro  fortezza medioevale e annesso Museo archeologico</t>
  </si>
  <si>
    <t xml:space="preserve"> CIVILTA' PICENA - AREA ARCHEOLOGICA "I PINI".</t>
  </si>
  <si>
    <t xml:space="preserve">Rifunzionalizzazione del complesso di Fontevecchia </t>
  </si>
  <si>
    <t xml:space="preserve">Recupero, restauro  Ex Collegiata  per iniziative di arte contemporanea </t>
  </si>
  <si>
    <t xml:space="preserve">MUSEO DEL MARE di Porto Recanati - </t>
  </si>
  <si>
    <t xml:space="preserve"> LAVATOIO COMUNALE SITO IN VIA BORGO DA SOLE.</t>
  </si>
  <si>
    <t>Recupero Villa Lauri (Università di Macerata)</t>
  </si>
  <si>
    <t>Ccostituzione del Museo della Musica</t>
  </si>
  <si>
    <t xml:space="preserve">VALORIZZAZIONE MUSEO FISARMONICA </t>
  </si>
  <si>
    <t xml:space="preserve">Recupero, restauro e riqualificazione funzionale della Data </t>
  </si>
  <si>
    <t xml:space="preserve">Valorizzazione delle fonti storiche e documentarie  (Montefeltro e Della Rovere) </t>
  </si>
  <si>
    <t>Importo annualità 2019 da Accordo</t>
  </si>
  <si>
    <t>Importo annualità 2020 da Accordo</t>
  </si>
  <si>
    <t>Rifunzionalizzazione Terminal</t>
  </si>
  <si>
    <t>Ripartizione Capitolo 2050320021 Annualità 2018 - 50%</t>
  </si>
  <si>
    <t>Ripartizione Capitolo 2050320021 Annualità 2019- 50%</t>
  </si>
  <si>
    <t>Ripartizione Capitolo 2050320022 Annualità 2019- 35%</t>
  </si>
  <si>
    <t>Ripartizione Capitolo 2050320023 Annualità 2019- 15%</t>
  </si>
  <si>
    <t>Ripartizione Capitolo 2050320021 Annualità 2020- 50%</t>
  </si>
  <si>
    <t>Ripartizione Capitolo 2050320022 Annualità 2020- 35%</t>
  </si>
  <si>
    <t>Ripartizione Capitolo 2050320023 Annualità 2020- 15%</t>
  </si>
  <si>
    <t>prot. 482959 del 03/05/2018</t>
  </si>
  <si>
    <t>Corinaldo</t>
  </si>
  <si>
    <t>prot. 379809 del 06/04/2018</t>
  </si>
  <si>
    <t>realizzazione di un centro studi internazionale SMG Santa Maria Goretti</t>
  </si>
  <si>
    <t>TOTALI PARZIALI</t>
  </si>
  <si>
    <t>totale annualità 2018-2020</t>
  </si>
  <si>
    <t>Ripartizione Capitolo 2070220003 Annualità 2018 - 50%</t>
  </si>
  <si>
    <t>Ripartizione Capitolo 2070220004 Annualità 2018- 35%</t>
  </si>
  <si>
    <t>Ripartizione Capitolo 2070220005 Annualità 2018- 15%</t>
  </si>
  <si>
    <t>Ripartizione Capitolo 2070220003 Annualità 2019 - 50%</t>
  </si>
  <si>
    <t>Ripartizione Capitolo 2070220004 Annualità 2019- 35%</t>
  </si>
  <si>
    <t>Ripartizione Capitolo 2070220005 Annualità 2019- 15%</t>
  </si>
  <si>
    <t>Ripartizione Capitolo 2070220003 Annualità 2020 - 50%</t>
  </si>
  <si>
    <t>Ripartizione Capitolo 2070220004 Annualità 2020- 35%</t>
  </si>
  <si>
    <t>Ripartizione Capitolo 2070220005 Annualità 2020- 15%</t>
  </si>
  <si>
    <t>Comune di Sirolo, Piazza Giovanni da Sirolo n. 1, 60020 Sirolo (AN), C.F. 00268450426 - P.IVA 00349870428</t>
  </si>
  <si>
    <t>Comune di San Benedetto del Tronto, viale A. De Gasperi n. 124, 63074 San Benedetto del Tronto (AP) - C.F. e P.IVA 00360140446</t>
  </si>
  <si>
    <t>Comune di Acquaviva Picena, Via San Rocco n.9, 63075 Acquaviva Picena (AP), C.F. 00376660445</t>
  </si>
  <si>
    <t>Comune di Pergola,
Corso Giacomo Matteotti n.53,
61045 Pergola (PU),
C.F. 81005240411 - P.IVA 00345740419</t>
  </si>
  <si>
    <t>Comune di Fermo,  Via Mazzini n. 4, 63900 Fermo (FM), C.F. 00334990447</t>
  </si>
  <si>
    <t>Comune di Amandola, Piazza Risorgimento n. 17, 63857 Amandola (FM),    C.F. 80001030446 - P.I. 00426220448</t>
  </si>
  <si>
    <t>Comune di Spinetoli, Piazza Leopardi n. 31, 63078 Spinetoli (AP), C.F. e P.IVA. 00362890444</t>
  </si>
  <si>
    <t>Comune di Porto Recanati, Corso Matteotti n. 230 - 62017   Porto Recanati (MC), C.F. e P.IVA 00255040438</t>
  </si>
  <si>
    <t>Comune di Monteprandone,
Piazza dell’Aquila n.1, 
63076 Monteprandone (AP), 
C.F. e P.IVA 00376950440</t>
  </si>
  <si>
    <t>Comune di Macerata, 
Piazza della libertà n. 3,
62100 Macerata (MC), 
C.F. 80001650433 - P.IVA 00093120434</t>
  </si>
  <si>
    <t>Comune di Recanati,
P.zza Giacomo Leopardi n. 26,
62019 Recanati (MC),
C.F. 00284570439 - P.IVA 00092110436</t>
  </si>
  <si>
    <t>Comune di Castelfidardo, Piazza della Repubblica n. 8, 60022 Castelfidardo (AN), C.F. e P.IVA 00123220428</t>
  </si>
  <si>
    <t>Comune di Urbino, via Puccinotti n°3, 61029 Urbino (PU), C.F.82004510416</t>
  </si>
  <si>
    <t>Comune di Urbania, piazza Libertà n.1, 61049 Urbania (PU), C.F. 82001210416 - P.IVA 00351210414</t>
  </si>
  <si>
    <t>Comune di Corinaldo, Via Del Corso n.9, 60013 Corinaldo (AN), C.F. e P.IVA 00106410426</t>
  </si>
  <si>
    <t>Dati beneficiari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</si>
</sst>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164" fontId="1" fillId="0" borderId="7" xfId="0" applyNumberFormat="1" applyFont="1" applyBorder="1"/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36"/>
  <sheetViews>
    <sheetView tabSelected="1" topLeftCell="C1" workbookViewId="0">
      <selection activeCell="S3" sqref="S3"/>
    </sheetView>
  </sheetViews>
  <sheetFormatPr defaultRowHeight="15" x14ac:dyDescent="0.25"/>
  <cols>
    <col min="3" max="3" width="9.7109375" customWidth="1"/>
    <col min="4" max="4" width="11.85546875" customWidth="1"/>
    <col min="5" max="5" width="18.7109375" customWidth="1"/>
    <col min="6" max="6" width="12.42578125" customWidth="1"/>
    <col min="7" max="7" width="13.28515625" customWidth="1"/>
    <col min="8" max="8" width="12.85546875" customWidth="1"/>
    <col min="9" max="9" width="13.85546875" customWidth="1"/>
    <col min="10" max="10" width="12.42578125" customWidth="1"/>
    <col min="11" max="11" width="12" customWidth="1"/>
    <col min="12" max="13" width="13.140625" customWidth="1"/>
    <col min="14" max="14" width="11.28515625" bestFit="1" customWidth="1"/>
    <col min="15" max="15" width="12.42578125" customWidth="1"/>
    <col min="16" max="17" width="11.28515625" customWidth="1"/>
    <col min="18" max="18" width="13.5703125" customWidth="1"/>
    <col min="19" max="19" width="15.5703125" customWidth="1"/>
  </cols>
  <sheetData>
    <row r="2" spans="3:19" ht="15.75" thickBot="1" x14ac:dyDescent="0.3">
      <c r="C2" t="s">
        <v>6</v>
      </c>
    </row>
    <row r="3" spans="3:19" ht="65.25" thickBot="1" x14ac:dyDescent="0.3">
      <c r="C3" s="5" t="s">
        <v>1</v>
      </c>
      <c r="D3" s="6" t="s">
        <v>0</v>
      </c>
      <c r="E3" s="6" t="s">
        <v>3</v>
      </c>
      <c r="F3" s="6" t="s">
        <v>2</v>
      </c>
      <c r="G3" s="6" t="s">
        <v>52</v>
      </c>
      <c r="H3" s="6" t="s">
        <v>53</v>
      </c>
      <c r="I3" s="6" t="s">
        <v>55</v>
      </c>
      <c r="J3" s="6" t="s">
        <v>7</v>
      </c>
      <c r="K3" s="6" t="s">
        <v>8</v>
      </c>
      <c r="L3" s="6" t="s">
        <v>56</v>
      </c>
      <c r="M3" s="6" t="s">
        <v>57</v>
      </c>
      <c r="N3" s="6" t="s">
        <v>58</v>
      </c>
      <c r="O3" s="15" t="s">
        <v>59</v>
      </c>
      <c r="P3" s="15" t="s">
        <v>60</v>
      </c>
      <c r="Q3" s="15" t="s">
        <v>61</v>
      </c>
      <c r="R3" s="7" t="s">
        <v>67</v>
      </c>
      <c r="S3" s="7" t="s">
        <v>92</v>
      </c>
    </row>
    <row r="4" spans="3:19" ht="116.25" thickBot="1" x14ac:dyDescent="0.3">
      <c r="C4" s="8" t="s">
        <v>9</v>
      </c>
      <c r="D4" s="3" t="s">
        <v>10</v>
      </c>
      <c r="E4" s="3" t="s">
        <v>12</v>
      </c>
      <c r="F4" s="4">
        <v>20000</v>
      </c>
      <c r="G4" s="4">
        <v>180000</v>
      </c>
      <c r="H4" s="4">
        <v>0</v>
      </c>
      <c r="I4" s="4">
        <f t="shared" ref="I4:I15" si="0">F4*0.5</f>
        <v>10000</v>
      </c>
      <c r="J4" s="4">
        <f t="shared" ref="J4:J20" si="1">F4*0.35</f>
        <v>7000</v>
      </c>
      <c r="K4" s="4">
        <f t="shared" ref="K4:K20" si="2">F4*0.15</f>
        <v>3000</v>
      </c>
      <c r="L4" s="4">
        <f t="shared" ref="L4:L20" si="3">G4*0.5</f>
        <v>90000</v>
      </c>
      <c r="M4" s="4">
        <f t="shared" ref="M4:M20" si="4">G4*0.35</f>
        <v>62999.999999999993</v>
      </c>
      <c r="N4" s="4">
        <f t="shared" ref="N4:N20" si="5">G4*0.15</f>
        <v>27000</v>
      </c>
      <c r="O4" s="4">
        <f t="shared" ref="O4:O8" si="6">H4*0.5</f>
        <v>0</v>
      </c>
      <c r="P4" s="4">
        <f t="shared" ref="P4:P8" si="7">H4*0.35</f>
        <v>0</v>
      </c>
      <c r="Q4" s="4">
        <f t="shared" ref="Q4:Q8" si="8">H4*0.15</f>
        <v>0</v>
      </c>
      <c r="R4" s="9">
        <f t="shared" ref="R4:R8" si="9">I4+J4+K4+L4+M4+N4+O4+P4+Q4</f>
        <v>200000</v>
      </c>
      <c r="S4" s="7" t="s">
        <v>78</v>
      </c>
    </row>
    <row r="5" spans="3:19" ht="116.25" thickBot="1" x14ac:dyDescent="0.3">
      <c r="C5" s="8" t="s">
        <v>9</v>
      </c>
      <c r="D5" s="3" t="s">
        <v>10</v>
      </c>
      <c r="E5" s="3" t="s">
        <v>11</v>
      </c>
      <c r="F5" s="4">
        <v>20000</v>
      </c>
      <c r="G5" s="4">
        <v>180000</v>
      </c>
      <c r="H5" s="4">
        <v>0</v>
      </c>
      <c r="I5" s="4">
        <f t="shared" si="0"/>
        <v>10000</v>
      </c>
      <c r="J5" s="4">
        <f t="shared" si="1"/>
        <v>7000</v>
      </c>
      <c r="K5" s="4">
        <f t="shared" si="2"/>
        <v>3000</v>
      </c>
      <c r="L5" s="4">
        <f t="shared" si="3"/>
        <v>90000</v>
      </c>
      <c r="M5" s="4">
        <f t="shared" si="4"/>
        <v>62999.999999999993</v>
      </c>
      <c r="N5" s="4">
        <f t="shared" si="5"/>
        <v>27000</v>
      </c>
      <c r="O5" s="4">
        <f t="shared" si="6"/>
        <v>0</v>
      </c>
      <c r="P5" s="4">
        <f t="shared" si="7"/>
        <v>0</v>
      </c>
      <c r="Q5" s="4">
        <f t="shared" si="8"/>
        <v>0</v>
      </c>
      <c r="R5" s="9">
        <f t="shared" si="9"/>
        <v>200000</v>
      </c>
      <c r="S5" s="7" t="s">
        <v>78</v>
      </c>
    </row>
    <row r="6" spans="3:19" ht="78" thickBot="1" x14ac:dyDescent="0.3">
      <c r="C6" s="8" t="s">
        <v>13</v>
      </c>
      <c r="D6" s="3" t="s">
        <v>14</v>
      </c>
      <c r="E6" s="3" t="s">
        <v>41</v>
      </c>
      <c r="F6" s="4">
        <v>150000</v>
      </c>
      <c r="G6" s="4">
        <v>0</v>
      </c>
      <c r="H6" s="4">
        <v>0</v>
      </c>
      <c r="I6" s="4">
        <f t="shared" si="0"/>
        <v>75000</v>
      </c>
      <c r="J6" s="4">
        <f t="shared" si="1"/>
        <v>52500</v>
      </c>
      <c r="K6" s="4">
        <f t="shared" si="2"/>
        <v>22500</v>
      </c>
      <c r="L6" s="4">
        <f t="shared" si="3"/>
        <v>0</v>
      </c>
      <c r="M6" s="4">
        <f t="shared" si="4"/>
        <v>0</v>
      </c>
      <c r="N6" s="4">
        <f t="shared" si="5"/>
        <v>0</v>
      </c>
      <c r="O6" s="4">
        <f t="shared" si="6"/>
        <v>0</v>
      </c>
      <c r="P6" s="4">
        <f t="shared" si="7"/>
        <v>0</v>
      </c>
      <c r="Q6" s="4">
        <f t="shared" si="8"/>
        <v>0</v>
      </c>
      <c r="R6" s="9">
        <f t="shared" si="9"/>
        <v>150000</v>
      </c>
      <c r="S6" s="7" t="s">
        <v>79</v>
      </c>
    </row>
    <row r="7" spans="3:19" ht="90.75" thickBot="1" x14ac:dyDescent="0.3">
      <c r="C7" s="8" t="s">
        <v>15</v>
      </c>
      <c r="D7" s="3" t="s">
        <v>16</v>
      </c>
      <c r="E7" s="3" t="s">
        <v>42</v>
      </c>
      <c r="F7" s="4">
        <v>100000</v>
      </c>
      <c r="G7" s="4">
        <v>0</v>
      </c>
      <c r="H7" s="4">
        <v>0</v>
      </c>
      <c r="I7" s="4">
        <f t="shared" si="0"/>
        <v>50000</v>
      </c>
      <c r="J7" s="4">
        <f t="shared" si="1"/>
        <v>35000</v>
      </c>
      <c r="K7" s="4">
        <f t="shared" si="2"/>
        <v>15000</v>
      </c>
      <c r="L7" s="4">
        <f t="shared" si="3"/>
        <v>0</v>
      </c>
      <c r="M7" s="4">
        <f t="shared" si="4"/>
        <v>0</v>
      </c>
      <c r="N7" s="4">
        <f t="shared" si="5"/>
        <v>0</v>
      </c>
      <c r="O7" s="4">
        <f t="shared" si="6"/>
        <v>0</v>
      </c>
      <c r="P7" s="4">
        <f t="shared" si="7"/>
        <v>0</v>
      </c>
      <c r="Q7" s="4">
        <f t="shared" si="8"/>
        <v>0</v>
      </c>
      <c r="R7" s="9">
        <f t="shared" si="9"/>
        <v>100000</v>
      </c>
      <c r="S7" s="7" t="s">
        <v>77</v>
      </c>
    </row>
    <row r="8" spans="3:19" ht="116.25" thickBot="1" x14ac:dyDescent="0.3">
      <c r="C8" s="8" t="s">
        <v>17</v>
      </c>
      <c r="D8" s="3" t="s">
        <v>18</v>
      </c>
      <c r="E8" s="3" t="s">
        <v>19</v>
      </c>
      <c r="F8" s="21">
        <v>50000</v>
      </c>
      <c r="G8" s="21">
        <v>50000</v>
      </c>
      <c r="H8" s="4">
        <v>0</v>
      </c>
      <c r="I8" s="4">
        <f t="shared" si="0"/>
        <v>25000</v>
      </c>
      <c r="J8" s="4">
        <f t="shared" si="1"/>
        <v>17500</v>
      </c>
      <c r="K8" s="4">
        <f t="shared" si="2"/>
        <v>7500</v>
      </c>
      <c r="L8" s="4">
        <f t="shared" si="3"/>
        <v>25000</v>
      </c>
      <c r="M8" s="4">
        <f t="shared" si="4"/>
        <v>17500</v>
      </c>
      <c r="N8" s="4">
        <f t="shared" si="5"/>
        <v>7500</v>
      </c>
      <c r="O8" s="4">
        <f t="shared" si="6"/>
        <v>0</v>
      </c>
      <c r="P8" s="4">
        <f t="shared" si="7"/>
        <v>0</v>
      </c>
      <c r="Q8" s="4">
        <f t="shared" si="8"/>
        <v>0</v>
      </c>
      <c r="R8" s="9">
        <f t="shared" si="9"/>
        <v>100000</v>
      </c>
      <c r="S8" s="7" t="s">
        <v>80</v>
      </c>
    </row>
    <row r="9" spans="3:19" ht="65.25" thickBot="1" x14ac:dyDescent="0.3">
      <c r="C9" s="8" t="s">
        <v>20</v>
      </c>
      <c r="D9" s="3" t="s">
        <v>21</v>
      </c>
      <c r="E9" s="3" t="s">
        <v>43</v>
      </c>
      <c r="F9" s="4">
        <v>0</v>
      </c>
      <c r="G9" s="4">
        <v>350000</v>
      </c>
      <c r="H9" s="4">
        <v>400000</v>
      </c>
      <c r="I9" s="4">
        <f t="shared" si="0"/>
        <v>0</v>
      </c>
      <c r="J9" s="4">
        <f t="shared" si="1"/>
        <v>0</v>
      </c>
      <c r="K9" s="4">
        <f t="shared" si="2"/>
        <v>0</v>
      </c>
      <c r="L9" s="4">
        <f t="shared" si="3"/>
        <v>175000</v>
      </c>
      <c r="M9" s="4">
        <f t="shared" si="4"/>
        <v>122499.99999999999</v>
      </c>
      <c r="N9" s="4">
        <f t="shared" si="5"/>
        <v>52500</v>
      </c>
      <c r="O9" s="4">
        <f>H9*0.5</f>
        <v>200000</v>
      </c>
      <c r="P9" s="4">
        <f>H9*0.35</f>
        <v>140000</v>
      </c>
      <c r="Q9" s="4">
        <f>H9*0.15</f>
        <v>60000</v>
      </c>
      <c r="R9" s="9">
        <f>I9+J9+K9+L9+M9+N9+O9+P9+Q9</f>
        <v>750000</v>
      </c>
      <c r="S9" s="7" t="s">
        <v>81</v>
      </c>
    </row>
    <row r="10" spans="3:19" ht="65.25" thickBot="1" x14ac:dyDescent="0.3">
      <c r="C10" s="8" t="s">
        <v>20</v>
      </c>
      <c r="D10" s="3" t="s">
        <v>21</v>
      </c>
      <c r="E10" s="3" t="s">
        <v>54</v>
      </c>
      <c r="F10" s="4">
        <v>250000</v>
      </c>
      <c r="G10" s="4">
        <v>0</v>
      </c>
      <c r="H10" s="4">
        <v>0</v>
      </c>
      <c r="I10" s="4">
        <f t="shared" si="0"/>
        <v>125000</v>
      </c>
      <c r="J10" s="4">
        <f t="shared" si="1"/>
        <v>87500</v>
      </c>
      <c r="K10" s="4">
        <f t="shared" si="2"/>
        <v>37500</v>
      </c>
      <c r="L10" s="4">
        <f t="shared" si="3"/>
        <v>0</v>
      </c>
      <c r="M10" s="4">
        <f t="shared" si="4"/>
        <v>0</v>
      </c>
      <c r="N10" s="4">
        <f t="shared" si="5"/>
        <v>0</v>
      </c>
      <c r="O10" s="4">
        <f t="shared" ref="O10:O18" si="10">H10*0.5</f>
        <v>0</v>
      </c>
      <c r="P10" s="4">
        <f t="shared" ref="P10:P18" si="11">H10*0.35</f>
        <v>0</v>
      </c>
      <c r="Q10" s="4">
        <f t="shared" ref="Q10:Q18" si="12">H10*0.15</f>
        <v>0</v>
      </c>
      <c r="R10" s="9">
        <f t="shared" ref="R10:R19" si="13">I10+J10+K10+L10+M10+N10+O10+P10+Q10</f>
        <v>250000</v>
      </c>
      <c r="S10" s="7" t="s">
        <v>81</v>
      </c>
    </row>
    <row r="11" spans="3:19" ht="91.5" customHeight="1" thickBot="1" x14ac:dyDescent="0.3">
      <c r="C11" s="8" t="s">
        <v>22</v>
      </c>
      <c r="D11" s="20" t="s">
        <v>62</v>
      </c>
      <c r="E11" s="3" t="s">
        <v>44</v>
      </c>
      <c r="F11" s="4">
        <v>170000</v>
      </c>
      <c r="G11" s="18">
        <v>30000</v>
      </c>
      <c r="H11" s="18">
        <v>0</v>
      </c>
      <c r="I11" s="4">
        <f t="shared" si="0"/>
        <v>85000</v>
      </c>
      <c r="J11" s="4">
        <f t="shared" si="1"/>
        <v>59499.999999999993</v>
      </c>
      <c r="K11" s="4">
        <f t="shared" si="2"/>
        <v>25500</v>
      </c>
      <c r="L11" s="4">
        <f t="shared" si="3"/>
        <v>15000</v>
      </c>
      <c r="M11" s="4">
        <f t="shared" si="4"/>
        <v>10500</v>
      </c>
      <c r="N11" s="4">
        <f t="shared" si="5"/>
        <v>4500</v>
      </c>
      <c r="O11" s="4">
        <f t="shared" si="10"/>
        <v>0</v>
      </c>
      <c r="P11" s="4">
        <f t="shared" si="11"/>
        <v>0</v>
      </c>
      <c r="Q11" s="4">
        <f t="shared" si="12"/>
        <v>0</v>
      </c>
      <c r="R11" s="9">
        <f t="shared" si="13"/>
        <v>200000</v>
      </c>
      <c r="S11" s="7" t="s">
        <v>82</v>
      </c>
    </row>
    <row r="12" spans="3:19" ht="82.5" customHeight="1" thickBot="1" x14ac:dyDescent="0.3">
      <c r="C12" s="8" t="s">
        <v>23</v>
      </c>
      <c r="D12" s="3" t="s">
        <v>24</v>
      </c>
      <c r="E12" s="3" t="s">
        <v>25</v>
      </c>
      <c r="F12" s="4">
        <v>100000</v>
      </c>
      <c r="G12" s="18">
        <v>50000</v>
      </c>
      <c r="H12" s="18">
        <v>0</v>
      </c>
      <c r="I12" s="4">
        <f t="shared" si="0"/>
        <v>50000</v>
      </c>
      <c r="J12" s="4">
        <f t="shared" si="1"/>
        <v>35000</v>
      </c>
      <c r="K12" s="4">
        <f t="shared" si="2"/>
        <v>15000</v>
      </c>
      <c r="L12" s="4">
        <f t="shared" si="3"/>
        <v>25000</v>
      </c>
      <c r="M12" s="4">
        <f t="shared" si="4"/>
        <v>17500</v>
      </c>
      <c r="N12" s="4">
        <f t="shared" si="5"/>
        <v>7500</v>
      </c>
      <c r="O12" s="4">
        <f t="shared" si="10"/>
        <v>0</v>
      </c>
      <c r="P12" s="4">
        <f t="shared" si="11"/>
        <v>0</v>
      </c>
      <c r="Q12" s="4">
        <f t="shared" si="12"/>
        <v>0</v>
      </c>
      <c r="R12" s="9">
        <f t="shared" si="13"/>
        <v>150000</v>
      </c>
      <c r="S12" s="7" t="s">
        <v>83</v>
      </c>
    </row>
    <row r="13" spans="3:19" ht="90.75" thickBot="1" x14ac:dyDescent="0.3">
      <c r="C13" s="16" t="s">
        <v>27</v>
      </c>
      <c r="D13" s="17" t="s">
        <v>26</v>
      </c>
      <c r="E13" s="17" t="s">
        <v>45</v>
      </c>
      <c r="F13" s="18">
        <v>100000</v>
      </c>
      <c r="G13" s="18">
        <v>0</v>
      </c>
      <c r="H13" s="18">
        <v>0</v>
      </c>
      <c r="I13" s="18">
        <f t="shared" si="0"/>
        <v>50000</v>
      </c>
      <c r="J13" s="18">
        <f t="shared" si="1"/>
        <v>35000</v>
      </c>
      <c r="K13" s="18">
        <f t="shared" si="2"/>
        <v>15000</v>
      </c>
      <c r="L13" s="18">
        <f t="shared" si="3"/>
        <v>0</v>
      </c>
      <c r="M13" s="18">
        <f t="shared" si="4"/>
        <v>0</v>
      </c>
      <c r="N13" s="18">
        <f t="shared" si="5"/>
        <v>0</v>
      </c>
      <c r="O13" s="4">
        <f t="shared" si="10"/>
        <v>0</v>
      </c>
      <c r="P13" s="4">
        <f t="shared" si="11"/>
        <v>0</v>
      </c>
      <c r="Q13" s="4">
        <f t="shared" si="12"/>
        <v>0</v>
      </c>
      <c r="R13" s="9">
        <f t="shared" si="13"/>
        <v>100000</v>
      </c>
      <c r="S13" s="7" t="s">
        <v>84</v>
      </c>
    </row>
    <row r="14" spans="3:19" ht="116.25" thickBot="1" x14ac:dyDescent="0.3">
      <c r="C14" s="16" t="s">
        <v>28</v>
      </c>
      <c r="D14" s="17" t="s">
        <v>29</v>
      </c>
      <c r="E14" s="17" t="s">
        <v>46</v>
      </c>
      <c r="F14" s="18">
        <v>50000</v>
      </c>
      <c r="G14" s="18">
        <v>0</v>
      </c>
      <c r="H14" s="18">
        <v>0</v>
      </c>
      <c r="I14" s="18">
        <f t="shared" si="0"/>
        <v>25000</v>
      </c>
      <c r="J14" s="18">
        <f t="shared" si="1"/>
        <v>17500</v>
      </c>
      <c r="K14" s="18">
        <f t="shared" si="2"/>
        <v>7500</v>
      </c>
      <c r="L14" s="18">
        <f t="shared" si="3"/>
        <v>0</v>
      </c>
      <c r="M14" s="18">
        <f t="shared" si="4"/>
        <v>0</v>
      </c>
      <c r="N14" s="18">
        <f t="shared" si="5"/>
        <v>0</v>
      </c>
      <c r="O14" s="4">
        <f t="shared" si="10"/>
        <v>0</v>
      </c>
      <c r="P14" s="4">
        <f t="shared" si="11"/>
        <v>0</v>
      </c>
      <c r="Q14" s="4">
        <f t="shared" si="12"/>
        <v>0</v>
      </c>
      <c r="R14" s="9">
        <f t="shared" si="13"/>
        <v>50000</v>
      </c>
      <c r="S14" s="7" t="s">
        <v>85</v>
      </c>
    </row>
    <row r="15" spans="3:19" ht="116.25" thickBot="1" x14ac:dyDescent="0.3">
      <c r="C15" s="16" t="s">
        <v>30</v>
      </c>
      <c r="D15" s="19" t="s">
        <v>31</v>
      </c>
      <c r="E15" s="17" t="s">
        <v>47</v>
      </c>
      <c r="F15" s="18">
        <v>100000</v>
      </c>
      <c r="G15" s="18">
        <v>100000</v>
      </c>
      <c r="H15" s="18">
        <v>0</v>
      </c>
      <c r="I15" s="18">
        <f t="shared" si="0"/>
        <v>50000</v>
      </c>
      <c r="J15" s="18">
        <f t="shared" si="1"/>
        <v>35000</v>
      </c>
      <c r="K15" s="18">
        <f t="shared" si="2"/>
        <v>15000</v>
      </c>
      <c r="L15" s="18">
        <f t="shared" si="3"/>
        <v>50000</v>
      </c>
      <c r="M15" s="18">
        <f t="shared" si="4"/>
        <v>35000</v>
      </c>
      <c r="N15" s="18">
        <f t="shared" si="5"/>
        <v>15000</v>
      </c>
      <c r="O15" s="4">
        <f t="shared" si="10"/>
        <v>0</v>
      </c>
      <c r="P15" s="4">
        <f t="shared" si="11"/>
        <v>0</v>
      </c>
      <c r="Q15" s="4">
        <f t="shared" si="12"/>
        <v>0</v>
      </c>
      <c r="R15" s="9">
        <f t="shared" si="13"/>
        <v>200000</v>
      </c>
      <c r="S15" s="7" t="s">
        <v>86</v>
      </c>
    </row>
    <row r="16" spans="3:19" ht="116.25" thickBot="1" x14ac:dyDescent="0.3">
      <c r="C16" s="16" t="s">
        <v>30</v>
      </c>
      <c r="D16" s="17" t="s">
        <v>32</v>
      </c>
      <c r="E16" s="17" t="s">
        <v>33</v>
      </c>
      <c r="F16" s="22">
        <v>100000</v>
      </c>
      <c r="G16" s="22">
        <v>500000</v>
      </c>
      <c r="H16" s="22">
        <v>200000</v>
      </c>
      <c r="I16" s="18">
        <f t="shared" ref="I16" si="14">F16*0.5</f>
        <v>50000</v>
      </c>
      <c r="J16" s="18">
        <f t="shared" ref="J16" si="15">F16*0.35</f>
        <v>35000</v>
      </c>
      <c r="K16" s="18">
        <f t="shared" ref="K16" si="16">F16*0.15</f>
        <v>15000</v>
      </c>
      <c r="L16" s="18">
        <f t="shared" ref="L16" si="17">G16*0.5</f>
        <v>250000</v>
      </c>
      <c r="M16" s="18">
        <f t="shared" ref="M16" si="18">G16*0.35</f>
        <v>175000</v>
      </c>
      <c r="N16" s="18">
        <f t="shared" ref="N16" si="19">G16*0.15</f>
        <v>75000</v>
      </c>
      <c r="O16" s="4">
        <f t="shared" ref="O16" si="20">H16*0.5</f>
        <v>100000</v>
      </c>
      <c r="P16" s="4">
        <f t="shared" ref="P16" si="21">H16*0.35</f>
        <v>70000</v>
      </c>
      <c r="Q16" s="4">
        <f t="shared" ref="Q16" si="22">H16*0.15</f>
        <v>30000</v>
      </c>
      <c r="R16" s="9">
        <f t="shared" ref="R16" si="23">I16+J16+K16+L16+M16+N16+O16+P16+Q16</f>
        <v>800000</v>
      </c>
      <c r="S16" s="7" t="s">
        <v>86</v>
      </c>
    </row>
    <row r="17" spans="3:19" ht="116.25" thickBot="1" x14ac:dyDescent="0.3">
      <c r="C17" s="16" t="s">
        <v>34</v>
      </c>
      <c r="D17" s="17" t="s">
        <v>35</v>
      </c>
      <c r="E17" s="17" t="s">
        <v>48</v>
      </c>
      <c r="F17" s="18">
        <v>200000</v>
      </c>
      <c r="G17" s="22">
        <v>300000</v>
      </c>
      <c r="H17" s="22">
        <v>0</v>
      </c>
      <c r="I17" s="18">
        <f>F17*0.5</f>
        <v>100000</v>
      </c>
      <c r="J17" s="18">
        <f>F17*0.35</f>
        <v>70000</v>
      </c>
      <c r="K17" s="18">
        <f>F17*0.15</f>
        <v>30000</v>
      </c>
      <c r="L17" s="18">
        <f>G17*0.5</f>
        <v>150000</v>
      </c>
      <c r="M17" s="18">
        <f>G17*0.35</f>
        <v>105000</v>
      </c>
      <c r="N17" s="18">
        <f>G17*0.15</f>
        <v>45000</v>
      </c>
      <c r="O17" s="4">
        <f>H17*0.5</f>
        <v>0</v>
      </c>
      <c r="P17" s="4">
        <f>H17*0.35</f>
        <v>0</v>
      </c>
      <c r="Q17" s="4">
        <f>H17*0.15</f>
        <v>0</v>
      </c>
      <c r="R17" s="9">
        <f t="shared" si="13"/>
        <v>500000</v>
      </c>
      <c r="S17" s="7" t="s">
        <v>87</v>
      </c>
    </row>
    <row r="18" spans="3:19" ht="103.5" thickBot="1" x14ac:dyDescent="0.3">
      <c r="C18" s="16" t="s">
        <v>36</v>
      </c>
      <c r="D18" s="17" t="s">
        <v>37</v>
      </c>
      <c r="E18" s="17" t="s">
        <v>49</v>
      </c>
      <c r="F18" s="18">
        <v>150000</v>
      </c>
      <c r="G18" s="18">
        <v>0</v>
      </c>
      <c r="H18" s="18">
        <v>0</v>
      </c>
      <c r="I18" s="18">
        <f>F18*0.5</f>
        <v>75000</v>
      </c>
      <c r="J18" s="18">
        <f t="shared" si="1"/>
        <v>52500</v>
      </c>
      <c r="K18" s="18">
        <f t="shared" si="2"/>
        <v>22500</v>
      </c>
      <c r="L18" s="18">
        <f t="shared" si="3"/>
        <v>0</v>
      </c>
      <c r="M18" s="18">
        <f t="shared" si="4"/>
        <v>0</v>
      </c>
      <c r="N18" s="18">
        <f t="shared" si="5"/>
        <v>0</v>
      </c>
      <c r="O18" s="4">
        <f t="shared" si="10"/>
        <v>0</v>
      </c>
      <c r="P18" s="4">
        <f t="shared" si="11"/>
        <v>0</v>
      </c>
      <c r="Q18" s="4">
        <f t="shared" si="12"/>
        <v>0</v>
      </c>
      <c r="R18" s="9">
        <f t="shared" si="13"/>
        <v>150000</v>
      </c>
      <c r="S18" s="7" t="s">
        <v>88</v>
      </c>
    </row>
    <row r="19" spans="3:19" ht="55.5" customHeight="1" thickBot="1" x14ac:dyDescent="0.3">
      <c r="C19" s="16" t="s">
        <v>38</v>
      </c>
      <c r="D19" s="17" t="s">
        <v>4</v>
      </c>
      <c r="E19" s="17" t="s">
        <v>50</v>
      </c>
      <c r="F19" s="18">
        <v>500000</v>
      </c>
      <c r="G19" s="18">
        <v>500000</v>
      </c>
      <c r="H19" s="18">
        <v>0</v>
      </c>
      <c r="I19" s="18">
        <f>F19*0.5</f>
        <v>250000</v>
      </c>
      <c r="J19" s="18">
        <f t="shared" si="1"/>
        <v>175000</v>
      </c>
      <c r="K19" s="18">
        <f t="shared" si="2"/>
        <v>75000</v>
      </c>
      <c r="L19" s="18">
        <f t="shared" si="3"/>
        <v>250000</v>
      </c>
      <c r="M19" s="18">
        <f t="shared" si="4"/>
        <v>175000</v>
      </c>
      <c r="N19" s="18">
        <f t="shared" si="5"/>
        <v>75000</v>
      </c>
      <c r="O19" s="4">
        <f>H19*0.5</f>
        <v>0</v>
      </c>
      <c r="P19" s="4">
        <f>H19*0.35</f>
        <v>0</v>
      </c>
      <c r="Q19" s="4">
        <f>H19*0.15</f>
        <v>0</v>
      </c>
      <c r="R19" s="9">
        <f t="shared" si="13"/>
        <v>1000000</v>
      </c>
      <c r="S19" s="7" t="s">
        <v>89</v>
      </c>
    </row>
    <row r="20" spans="3:19" ht="90.75" thickBot="1" x14ac:dyDescent="0.3">
      <c r="C20" s="16" t="s">
        <v>39</v>
      </c>
      <c r="D20" s="17" t="s">
        <v>40</v>
      </c>
      <c r="E20" s="17" t="s">
        <v>51</v>
      </c>
      <c r="F20" s="18">
        <v>250000</v>
      </c>
      <c r="G20" s="18">
        <v>100000</v>
      </c>
      <c r="H20" s="18"/>
      <c r="I20" s="18">
        <f>F20*0.5</f>
        <v>125000</v>
      </c>
      <c r="J20" s="18">
        <f t="shared" si="1"/>
        <v>87500</v>
      </c>
      <c r="K20" s="18">
        <f t="shared" si="2"/>
        <v>37500</v>
      </c>
      <c r="L20" s="18">
        <f t="shared" si="3"/>
        <v>50000</v>
      </c>
      <c r="M20" s="18">
        <f t="shared" si="4"/>
        <v>35000</v>
      </c>
      <c r="N20" s="18">
        <f t="shared" si="5"/>
        <v>15000</v>
      </c>
      <c r="O20" s="4">
        <f>H20*0.5</f>
        <v>0</v>
      </c>
      <c r="P20" s="4">
        <f>H20*0.35</f>
        <v>0</v>
      </c>
      <c r="Q20" s="4">
        <f>H20*0.15</f>
        <v>0</v>
      </c>
      <c r="R20" s="9">
        <f t="shared" ref="R20" si="24">I20+J20+K20+L20+M20+N20+O20+P20+Q20</f>
        <v>350000</v>
      </c>
      <c r="S20" s="7" t="s">
        <v>90</v>
      </c>
    </row>
    <row r="21" spans="3:19" ht="15.75" thickBot="1" x14ac:dyDescent="0.3">
      <c r="C21" s="10"/>
      <c r="D21" s="11"/>
      <c r="E21" s="12" t="s">
        <v>66</v>
      </c>
      <c r="F21" s="13">
        <f>SUM(F4:F20)</f>
        <v>2310000</v>
      </c>
      <c r="G21" s="13">
        <f>SUM(G4:G20)</f>
        <v>2340000</v>
      </c>
      <c r="H21" s="13">
        <f>SUM(H4:H19)</f>
        <v>600000</v>
      </c>
      <c r="I21" s="13">
        <f t="shared" ref="I21:N21" si="25">SUM(I4:I20)</f>
        <v>1155000</v>
      </c>
      <c r="J21" s="13">
        <f t="shared" si="25"/>
        <v>808500</v>
      </c>
      <c r="K21" s="13">
        <f t="shared" si="25"/>
        <v>346500</v>
      </c>
      <c r="L21" s="13">
        <f t="shared" si="25"/>
        <v>1170000</v>
      </c>
      <c r="M21" s="13">
        <f t="shared" si="25"/>
        <v>819000</v>
      </c>
      <c r="N21" s="13">
        <f t="shared" si="25"/>
        <v>351000</v>
      </c>
      <c r="O21" s="14">
        <f t="shared" ref="O21:Q21" si="26">SUM(O4:O20)</f>
        <v>300000</v>
      </c>
      <c r="P21" s="14">
        <f t="shared" si="26"/>
        <v>210000</v>
      </c>
      <c r="Q21" s="14">
        <f t="shared" si="26"/>
        <v>90000</v>
      </c>
      <c r="R21" s="14">
        <f>SUM(R4:R20)</f>
        <v>5250000</v>
      </c>
      <c r="S21" s="7"/>
    </row>
    <row r="22" spans="3:19" ht="15.75" thickBot="1" x14ac:dyDescent="0.3">
      <c r="C22" s="1"/>
      <c r="D22" s="1"/>
      <c r="E22" s="1"/>
      <c r="F22" s="1"/>
      <c r="G22" s="1"/>
      <c r="H22" s="1"/>
      <c r="I22" s="2"/>
      <c r="J22" s="1"/>
      <c r="K22" s="1"/>
      <c r="L22" s="1"/>
      <c r="M22" s="1"/>
      <c r="N22" s="1"/>
      <c r="O22" s="1"/>
      <c r="P22" s="1"/>
      <c r="Q22" s="1"/>
      <c r="S22" s="7"/>
    </row>
    <row r="23" spans="3:19" ht="65.25" thickBot="1" x14ac:dyDescent="0.3">
      <c r="C23" s="5" t="s">
        <v>1</v>
      </c>
      <c r="D23" s="6" t="s">
        <v>0</v>
      </c>
      <c r="E23" s="6" t="s">
        <v>3</v>
      </c>
      <c r="F23" s="6" t="s">
        <v>2</v>
      </c>
      <c r="G23" s="6" t="s">
        <v>52</v>
      </c>
      <c r="H23" s="6" t="s">
        <v>53</v>
      </c>
      <c r="I23" s="6" t="s">
        <v>68</v>
      </c>
      <c r="J23" s="6" t="s">
        <v>69</v>
      </c>
      <c r="K23" s="6" t="s">
        <v>70</v>
      </c>
      <c r="L23" s="6" t="s">
        <v>71</v>
      </c>
      <c r="M23" s="6" t="s">
        <v>72</v>
      </c>
      <c r="N23" s="6" t="s">
        <v>73</v>
      </c>
      <c r="O23" s="6" t="s">
        <v>74</v>
      </c>
      <c r="P23" s="6" t="s">
        <v>75</v>
      </c>
      <c r="Q23" s="6" t="s">
        <v>76</v>
      </c>
      <c r="R23" s="7" t="s">
        <v>67</v>
      </c>
      <c r="S23" s="7"/>
    </row>
    <row r="24" spans="3:19" ht="77.25" x14ac:dyDescent="0.25">
      <c r="C24" s="16" t="s">
        <v>63</v>
      </c>
      <c r="D24" s="3" t="s">
        <v>64</v>
      </c>
      <c r="E24" s="17" t="s">
        <v>65</v>
      </c>
      <c r="F24" s="18">
        <v>600000</v>
      </c>
      <c r="G24" s="18">
        <v>0</v>
      </c>
      <c r="H24" s="18">
        <v>0</v>
      </c>
      <c r="I24" s="18">
        <f>F24*0.5</f>
        <v>300000</v>
      </c>
      <c r="J24" s="18">
        <f>F24*0.35</f>
        <v>210000</v>
      </c>
      <c r="K24" s="18">
        <f>F24*0.15</f>
        <v>90000</v>
      </c>
      <c r="L24" s="18">
        <f>G24*0.5</f>
        <v>0</v>
      </c>
      <c r="M24" s="18">
        <f>G24*0.35</f>
        <v>0</v>
      </c>
      <c r="N24" s="18">
        <f>G24*0.15</f>
        <v>0</v>
      </c>
      <c r="O24" s="4">
        <f>H24*0.5</f>
        <v>0</v>
      </c>
      <c r="P24" s="4">
        <f>H24*0.35</f>
        <v>0</v>
      </c>
      <c r="Q24" s="4">
        <f>H24*0.15</f>
        <v>0</v>
      </c>
      <c r="R24" s="9">
        <f t="shared" ref="R24" si="27">I24+J24+K24+L24+M24+N24+O24+P24+Q24</f>
        <v>600000</v>
      </c>
      <c r="S24" s="7" t="s">
        <v>91</v>
      </c>
    </row>
    <row r="25" spans="3:19" x14ac:dyDescent="0.25">
      <c r="C25" s="16"/>
      <c r="D25" s="17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9"/>
    </row>
    <row r="26" spans="3:19" ht="15.75" thickBot="1" x14ac:dyDescent="0.3">
      <c r="C26" s="10"/>
      <c r="D26" s="11"/>
      <c r="E26" s="12" t="s">
        <v>5</v>
      </c>
      <c r="F26" s="13">
        <f>F21+F24</f>
        <v>2910000</v>
      </c>
      <c r="G26" s="13">
        <f t="shared" ref="G26:R26" si="28">G21+G24</f>
        <v>2340000</v>
      </c>
      <c r="H26" s="13">
        <f t="shared" si="28"/>
        <v>600000</v>
      </c>
      <c r="I26" s="13">
        <f t="shared" si="28"/>
        <v>1455000</v>
      </c>
      <c r="J26" s="13">
        <f t="shared" si="28"/>
        <v>1018500</v>
      </c>
      <c r="K26" s="13">
        <f t="shared" si="28"/>
        <v>436500</v>
      </c>
      <c r="L26" s="13">
        <f t="shared" si="28"/>
        <v>1170000</v>
      </c>
      <c r="M26" s="13">
        <f t="shared" si="28"/>
        <v>819000</v>
      </c>
      <c r="N26" s="13">
        <f t="shared" si="28"/>
        <v>351000</v>
      </c>
      <c r="O26" s="13">
        <f t="shared" si="28"/>
        <v>300000</v>
      </c>
      <c r="P26" s="13">
        <f t="shared" si="28"/>
        <v>210000</v>
      </c>
      <c r="Q26" s="13">
        <f t="shared" si="28"/>
        <v>90000</v>
      </c>
      <c r="R26" s="14">
        <f t="shared" si="28"/>
        <v>5850000</v>
      </c>
    </row>
    <row r="27" spans="3:19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3:19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3:19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3:19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3:19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3:19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7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Bruscantini</dc:creator>
  <cp:lastModifiedBy>Assistenza Tecnica FESR</cp:lastModifiedBy>
  <cp:lastPrinted>2018-03-09T11:07:56Z</cp:lastPrinted>
  <dcterms:created xsi:type="dcterms:W3CDTF">2017-11-24T08:28:54Z</dcterms:created>
  <dcterms:modified xsi:type="dcterms:W3CDTF">2019-11-20T12:16:38Z</dcterms:modified>
</cp:coreProperties>
</file>